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kucera\Documents\Business\Clients\NFBCO\Documents\Financials\"/>
    </mc:Choice>
  </mc:AlternateContent>
  <xr:revisionPtr revIDLastSave="0" documentId="8_{B1094697-180C-4E68-A3C2-9185DE2E5795}" xr6:coauthVersionLast="47" xr6:coauthVersionMax="47" xr10:uidLastSave="{00000000-0000-0000-0000-000000000000}"/>
  <bookViews>
    <workbookView xWindow="-120" yWindow="-120" windowWidth="29040" windowHeight="16440" xr2:uid="{882E88C6-D762-480A-8AC8-17680DC4A407}"/>
  </bookViews>
  <sheets>
    <sheet name="Sheet1" sheetId="1" r:id="rId1"/>
  </sheets>
  <definedNames>
    <definedName name="_xlnm.Print_Titles" localSheetId="0">Sheet1!$A:$E,Sheet1!$4:$5</definedName>
    <definedName name="QB_BASIS_4" localSheetId="0" hidden="1">Sheet1!$L$3</definedName>
    <definedName name="QB_COLUMN_59200" localSheetId="0" hidden="1">Sheet1!$F$5</definedName>
    <definedName name="QB_COLUMN_61210" localSheetId="0" hidden="1">Sheet1!$H$5</definedName>
    <definedName name="QB_COLUMN_63620" localSheetId="0" hidden="1">Sheet1!$J$5</definedName>
    <definedName name="QB_COLUMN_64830" localSheetId="0" hidden="1">Sheet1!$L$5</definedName>
    <definedName name="QB_COMPANY_0" localSheetId="0" hidden="1">Sheet1!$A$1</definedName>
    <definedName name="QB_DATA_0" localSheetId="0" hidden="1">Sheet1!$9:$9,Sheet1!$10:$10,Sheet1!$13:$13,Sheet1!$16:$16,Sheet1!$24:$24,Sheet1!$27:$27,Sheet1!$28:$28,Sheet1!$29:$29,Sheet1!$30:$30,Sheet1!$35:$35,Sheet1!$36:$36,Sheet1!$37:$37,Sheet1!$38:$38,Sheet1!$39:$39</definedName>
    <definedName name="QB_DATE_1" localSheetId="0" hidden="1">Sheet1!$L$2</definedName>
    <definedName name="QB_FORMULA_0" localSheetId="0" hidden="1">Sheet1!$J$9,Sheet1!$L$9,Sheet1!$J$10,Sheet1!$L$10,Sheet1!$F$11,Sheet1!$H$11,Sheet1!$J$11,Sheet1!$L$11,Sheet1!$J$13,Sheet1!$L$13,Sheet1!$F$14,Sheet1!$H$14,Sheet1!$J$14,Sheet1!$L$14,Sheet1!$J$16,Sheet1!$L$16</definedName>
    <definedName name="QB_FORMULA_1" localSheetId="0" hidden="1">Sheet1!$F$17,Sheet1!$H$17,Sheet1!$J$17,Sheet1!$L$17,Sheet1!$F$18,Sheet1!$H$18,Sheet1!$J$18,Sheet1!$L$18,Sheet1!$F$19,Sheet1!$H$19,Sheet1!$J$19,Sheet1!$L$19,Sheet1!$J$24,Sheet1!$L$24,Sheet1!$F$25,Sheet1!$H$25</definedName>
    <definedName name="QB_FORMULA_2" localSheetId="0" hidden="1">Sheet1!$J$25,Sheet1!$L$25,Sheet1!$J$27,Sheet1!$L$27,Sheet1!$J$28,Sheet1!$L$28,Sheet1!$J$29,Sheet1!$L$29,Sheet1!$J$30,Sheet1!$L$30,Sheet1!$F$31,Sheet1!$H$31,Sheet1!$J$31,Sheet1!$L$31,Sheet1!$F$32,Sheet1!$H$32</definedName>
    <definedName name="QB_FORMULA_3" localSheetId="0" hidden="1">Sheet1!$J$32,Sheet1!$L$32,Sheet1!$F$33,Sheet1!$H$33,Sheet1!$J$33,Sheet1!$L$33,Sheet1!$J$35,Sheet1!$L$35,Sheet1!$J$36,Sheet1!$L$36,Sheet1!$J$37,Sheet1!$L$37,Sheet1!$J$38,Sheet1!$L$38,Sheet1!$J$39,Sheet1!$L$39</definedName>
    <definedName name="QB_FORMULA_4" localSheetId="0" hidden="1">Sheet1!$F$40,Sheet1!$H$40,Sheet1!$J$40,Sheet1!$L$40,Sheet1!$F$41,Sheet1!$H$41,Sheet1!$J$41,Sheet1!$L$41</definedName>
    <definedName name="QB_ROW_1" localSheetId="0" hidden="1">Sheet1!$A$6</definedName>
    <definedName name="QB_ROW_10031" localSheetId="0" hidden="1">Sheet1!$D$23</definedName>
    <definedName name="QB_ROW_1011" localSheetId="0" hidden="1">Sheet1!$B$7</definedName>
    <definedName name="QB_ROW_10331" localSheetId="0" hidden="1">Sheet1!$D$25</definedName>
    <definedName name="QB_ROW_111230" localSheetId="0" hidden="1">Sheet1!$D$13</definedName>
    <definedName name="QB_ROW_12031" localSheetId="0" hidden="1">Sheet1!$D$26</definedName>
    <definedName name="QB_ROW_12331" localSheetId="0" hidden="1">Sheet1!$D$31</definedName>
    <definedName name="QB_ROW_1311" localSheetId="0" hidden="1">Sheet1!$B$18</definedName>
    <definedName name="QB_ROW_13230" localSheetId="0" hidden="1">Sheet1!$D$16</definedName>
    <definedName name="QB_ROW_14011" localSheetId="0" hidden="1">Sheet1!$B$34</definedName>
    <definedName name="QB_ROW_14311" localSheetId="0" hidden="1">Sheet1!$B$40</definedName>
    <definedName name="QB_ROW_16220" localSheetId="0" hidden="1">Sheet1!$C$35</definedName>
    <definedName name="QB_ROW_17220" localSheetId="0" hidden="1">Sheet1!$C$36</definedName>
    <definedName name="QB_ROW_17221" localSheetId="0" hidden="1">Sheet1!$C$39</definedName>
    <definedName name="QB_ROW_2021" localSheetId="0" hidden="1">Sheet1!$C$8</definedName>
    <definedName name="QB_ROW_2220" localSheetId="0" hidden="1">Sheet1!$C$38</definedName>
    <definedName name="QB_ROW_2321" localSheetId="0" hidden="1">Sheet1!$C$11</definedName>
    <definedName name="QB_ROW_301" localSheetId="0" hidden="1">Sheet1!$A$19</definedName>
    <definedName name="QB_ROW_3021" localSheetId="0" hidden="1">Sheet1!$C$12</definedName>
    <definedName name="QB_ROW_3220" localSheetId="0" hidden="1">Sheet1!$C$37</definedName>
    <definedName name="QB_ROW_3321" localSheetId="0" hidden="1">Sheet1!$C$14</definedName>
    <definedName name="QB_ROW_4021" localSheetId="0" hidden="1">Sheet1!$C$15</definedName>
    <definedName name="QB_ROW_4321" localSheetId="0" hidden="1">Sheet1!$C$17</definedName>
    <definedName name="QB_ROW_6230" localSheetId="0" hidden="1">Sheet1!$D$10</definedName>
    <definedName name="QB_ROW_69230" localSheetId="0" hidden="1">Sheet1!$D$9</definedName>
    <definedName name="QB_ROW_7001" localSheetId="0" hidden="1">Sheet1!$A$20</definedName>
    <definedName name="QB_ROW_7301" localSheetId="0" hidden="1">Sheet1!$A$41</definedName>
    <definedName name="QB_ROW_8011" localSheetId="0" hidden="1">Sheet1!$B$21</definedName>
    <definedName name="QB_ROW_8311" localSheetId="0" hidden="1">Sheet1!$B$33</definedName>
    <definedName name="QB_ROW_9021" localSheetId="0" hidden="1">Sheet1!$C$22</definedName>
    <definedName name="QB_ROW_91240" localSheetId="0" hidden="1">Sheet1!$E$28</definedName>
    <definedName name="QB_ROW_92240" localSheetId="0" hidden="1">Sheet1!$E$29</definedName>
    <definedName name="QB_ROW_9321" localSheetId="0" hidden="1">Sheet1!$C$32</definedName>
    <definedName name="QB_ROW_93240" localSheetId="0" hidden="1">Sheet1!$E$30</definedName>
    <definedName name="QB_ROW_97240" localSheetId="0" hidden="1">Sheet1!$E$27</definedName>
    <definedName name="QB_ROW_98240" localSheetId="0" hidden="1">Sheet1!$E$24</definedName>
    <definedName name="QB_SUBTITLE_3" localSheetId="0" hidden="1">Sheet1!$A$3</definedName>
    <definedName name="QB_TIME_5" localSheetId="0" hidden="1">Sheet1!$L$1</definedName>
    <definedName name="QB_TITLE_2" localSheetId="0" hidden="1">Sheet1!$A$2</definedName>
    <definedName name="QBCANSUPPORTUPDATE" localSheetId="0">TRUE</definedName>
    <definedName name="QBCOMPANYFILENAME" localSheetId="0">"C:\Users\Dankucera\Documents\Business\Clients\NFBCO\QB Run\National Federation of the Blind of CO.QBW"</definedName>
    <definedName name="QBENDDATE" localSheetId="0">20210930</definedName>
    <definedName name="QBHEADERSONSCREEN" localSheetId="0">TRUE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"c9d35d5be22d4e148b0f9a7e537096de"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24</definedName>
    <definedName name="QBREPORTTYPE" localSheetId="0">6</definedName>
    <definedName name="QBROWHEADERS" localSheetId="0">5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J41" i="1"/>
  <c r="H41" i="1"/>
  <c r="F41" i="1"/>
  <c r="L40" i="1"/>
  <c r="J40" i="1"/>
  <c r="H40" i="1"/>
  <c r="F40" i="1"/>
  <c r="L39" i="1"/>
  <c r="J39" i="1"/>
  <c r="L38" i="1"/>
  <c r="J38" i="1"/>
  <c r="L37" i="1"/>
  <c r="J37" i="1"/>
  <c r="L36" i="1"/>
  <c r="J36" i="1"/>
  <c r="L35" i="1"/>
  <c r="J35" i="1"/>
  <c r="L33" i="1"/>
  <c r="J33" i="1"/>
  <c r="H33" i="1"/>
  <c r="F33" i="1"/>
  <c r="L32" i="1"/>
  <c r="J32" i="1"/>
  <c r="H32" i="1"/>
  <c r="F32" i="1"/>
  <c r="L31" i="1"/>
  <c r="J31" i="1"/>
  <c r="H31" i="1"/>
  <c r="F31" i="1"/>
  <c r="L30" i="1"/>
  <c r="J30" i="1"/>
  <c r="L29" i="1"/>
  <c r="J29" i="1"/>
  <c r="L28" i="1"/>
  <c r="J28" i="1"/>
  <c r="L27" i="1"/>
  <c r="J27" i="1"/>
  <c r="L25" i="1"/>
  <c r="J25" i="1"/>
  <c r="H25" i="1"/>
  <c r="F25" i="1"/>
  <c r="L24" i="1"/>
  <c r="J24" i="1"/>
  <c r="L19" i="1"/>
  <c r="J19" i="1"/>
  <c r="H19" i="1"/>
  <c r="F19" i="1"/>
  <c r="L18" i="1"/>
  <c r="J18" i="1"/>
  <c r="H18" i="1"/>
  <c r="F18" i="1"/>
  <c r="L17" i="1"/>
  <c r="J17" i="1"/>
  <c r="H17" i="1"/>
  <c r="F17" i="1"/>
  <c r="L16" i="1"/>
  <c r="J16" i="1"/>
  <c r="L14" i="1"/>
  <c r="J14" i="1"/>
  <c r="H14" i="1"/>
  <c r="F14" i="1"/>
  <c r="L13" i="1"/>
  <c r="J13" i="1"/>
  <c r="L11" i="1"/>
  <c r="J11" i="1"/>
  <c r="H11" i="1"/>
  <c r="F11" i="1"/>
  <c r="L10" i="1"/>
  <c r="J10" i="1"/>
  <c r="L9" i="1"/>
  <c r="J9" i="1"/>
</calcChain>
</file>

<file path=xl/sharedStrings.xml><?xml version="1.0" encoding="utf-8"?>
<sst xmlns="http://schemas.openxmlformats.org/spreadsheetml/2006/main" count="45" uniqueCount="44">
  <si>
    <t>12:22 PM</t>
  </si>
  <si>
    <t>NFBCO</t>
  </si>
  <si>
    <t>Balance Sheet Prev Year Comparison</t>
  </si>
  <si>
    <t>Accrual Basis</t>
  </si>
  <si>
    <t>As of September 30, 2021</t>
  </si>
  <si>
    <t>Sep 30, 21</t>
  </si>
  <si>
    <t>Sep 30, 20</t>
  </si>
  <si>
    <t>$ Change</t>
  </si>
  <si>
    <t>% Change</t>
  </si>
  <si>
    <t>ASSETS</t>
  </si>
  <si>
    <t>Current Assets</t>
  </si>
  <si>
    <t>Checking/Savings</t>
  </si>
  <si>
    <t>Coin Inventory</t>
  </si>
  <si>
    <t>General Cash Account</t>
  </si>
  <si>
    <t>Total Checking/Savings</t>
  </si>
  <si>
    <t>Accounts Receivable</t>
  </si>
  <si>
    <t>*Accounts Receivable</t>
  </si>
  <si>
    <t>Total Accounts Receivable</t>
  </si>
  <si>
    <t>Other Current Assets</t>
  </si>
  <si>
    <t>Prepaid Expenses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</si>
  <si>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</si>
  <si>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</si>
  <si>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</si>
  <si>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</si>
  <si>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</si>
  <si>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</si>
  <si>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</si>
  <si>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</si>
  <si>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</si>
  <si>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Chapter Funds Held</t>
  </si>
  <si>
    <t>P/R CO Tax Liabilities</t>
  </si>
  <si>
    <t>P/R FED Tax Liabilities</t>
  </si>
  <si>
    <t>P/R FICA Tax Liability</t>
  </si>
  <si>
    <t>Total Other Current Liabilities</t>
  </si>
  <si>
    <t>Total Current Liabilities</t>
  </si>
  <si>
    <t>Total Liabilities</t>
  </si>
  <si>
    <t>Equity</t>
  </si>
  <si>
    <t>Beginning Balance Equity</t>
  </si>
  <si>
    <t>Fund Balance</t>
  </si>
  <si>
    <t>Opening Balance Equity</t>
  </si>
  <si>
    <t>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</si>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</sst>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#,##0.00;\-#,##0.00"/>
    <numFmt numFmtId="166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5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5" fontId="5" fillId="0" borderId="3" xfId="0" applyNumberFormat="1" applyFont="1" applyBorder="1"/>
    <xf numFmtId="166" fontId="5" fillId="0" borderId="3" xfId="0" applyNumberFormat="1" applyFont="1" applyBorder="1"/>
    <xf numFmtId="165" fontId="5" fillId="0" borderId="0" xfId="0" applyNumberFormat="1" applyFont="1" applyBorder="1"/>
    <xf numFmtId="166" fontId="5" fillId="0" borderId="0" xfId="0" applyNumberFormat="1" applyFont="1" applyBorder="1"/>
    <xf numFmtId="165" fontId="5" fillId="0" borderId="5" xfId="0" applyNumberFormat="1" applyFont="1" applyBorder="1"/>
    <xf numFmtId="166" fontId="5" fillId="0" borderId="5" xfId="0" applyNumberFormat="1" applyFont="1" applyBorder="1"/>
    <xf numFmtId="165" fontId="1" fillId="0" borderId="6" xfId="0" applyNumberFormat="1" applyFont="1" applyBorder="1"/>
    <xf numFmtId="166" fontId="1" fillId="0" borderId="6" xfId="0" applyNumberFormat="1" applyFont="1" applyBorder="1"/>
    <xf numFmtId="0" fontId="1" fillId="0" borderId="0" xfId="0" applyFont="1"/>
    <xf numFmtId="165" fontId="5" fillId="0" borderId="4" xfId="0" applyNumberFormat="1" applyFont="1" applyBorder="1"/>
    <xf numFmtId="166" fontId="5" fillId="0" borderId="4" xfId="0" applyNumberFormat="1" applyFont="1" applyBorder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0411E3F-6501-48A4-A9DD-C9EE9D3A7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D6873CD-7C3E-45EB-BA28-E526CDC520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7F6FE-654D-49D1-9752-DD96A00662A3}">
  <sheetPr codeName="Sheet1"/>
  <dimension ref="A1:L42"/>
  <sheetViews>
    <sheetView tabSelected="1" workbookViewId="0">
      <pane xSplit="5" ySplit="5" topLeftCell="F6" activePane="bottomRight" state="frozenSplit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4" width="3" style="28" customWidth="1"/>
    <col min="5" max="5" width="22.42578125" style="28" customWidth="1"/>
    <col min="6" max="6" width="8.7109375" style="29" bestFit="1" customWidth="1"/>
    <col min="7" max="7" width="2.28515625" style="29" customWidth="1"/>
    <col min="8" max="8" width="8.7109375" style="29" bestFit="1" customWidth="1"/>
    <col min="9" max="9" width="2.28515625" style="29" customWidth="1"/>
    <col min="10" max="10" width="8.28515625" style="29" bestFit="1" customWidth="1"/>
    <col min="11" max="11" width="2.28515625" style="29" customWidth="1"/>
    <col min="12" max="12" width="11.5703125" style="29" bestFit="1" customWidth="1"/>
  </cols>
  <sheetData>
    <row r="1" spans="1:12" ht="15.75" x14ac:dyDescent="0.25">
      <c r="A1" s="3" t="s">
        <v>1</v>
      </c>
      <c r="B1" s="2"/>
      <c r="C1" s="2"/>
      <c r="D1" s="2"/>
      <c r="E1" s="2"/>
      <c r="F1" s="1"/>
      <c r="G1" s="1"/>
      <c r="H1" s="1"/>
      <c r="I1" s="1"/>
      <c r="J1" s="1"/>
      <c r="K1" s="1"/>
      <c r="L1" s="22" t="s">
        <v>0</v>
      </c>
    </row>
    <row r="2" spans="1:12" ht="18" x14ac:dyDescent="0.25">
      <c r="A2" s="4" t="s">
        <v>2</v>
      </c>
      <c r="B2" s="2"/>
      <c r="C2" s="2"/>
      <c r="D2" s="2"/>
      <c r="E2" s="2"/>
      <c r="F2" s="1"/>
      <c r="G2" s="1"/>
      <c r="H2" s="1"/>
      <c r="I2" s="1"/>
      <c r="J2" s="1"/>
      <c r="K2" s="1"/>
      <c r="L2" s="23">
        <v>44494</v>
      </c>
    </row>
    <row r="3" spans="1:12" x14ac:dyDescent="0.25">
      <c r="A3" s="5" t="s">
        <v>4</v>
      </c>
      <c r="B3" s="2"/>
      <c r="C3" s="2"/>
      <c r="D3" s="2"/>
      <c r="E3" s="2"/>
      <c r="F3" s="1"/>
      <c r="G3" s="1"/>
      <c r="H3" s="1"/>
      <c r="I3" s="1"/>
      <c r="J3" s="1"/>
      <c r="K3" s="1"/>
      <c r="L3" s="22" t="s">
        <v>3</v>
      </c>
    </row>
    <row r="4" spans="1:12" ht="15.75" thickBot="1" x14ac:dyDescent="0.3">
      <c r="A4" s="2"/>
      <c r="B4" s="2"/>
      <c r="C4" s="2"/>
      <c r="D4" s="2"/>
      <c r="E4" s="2"/>
      <c r="F4" s="7"/>
      <c r="G4" s="6"/>
      <c r="H4" s="7"/>
      <c r="I4" s="6"/>
      <c r="J4" s="7"/>
      <c r="K4" s="6"/>
      <c r="L4" s="7"/>
    </row>
    <row r="5" spans="1:12" s="27" customFormat="1" ht="16.5" thickTop="1" thickBot="1" x14ac:dyDescent="0.3">
      <c r="A5" s="24"/>
      <c r="B5" s="24"/>
      <c r="C5" s="24"/>
      <c r="D5" s="24"/>
      <c r="E5" s="24"/>
      <c r="F5" s="25" t="s">
        <v>5</v>
      </c>
      <c r="G5" s="26"/>
      <c r="H5" s="25" t="s">
        <v>6</v>
      </c>
      <c r="I5" s="26"/>
      <c r="J5" s="25" t="s">
        <v>7</v>
      </c>
      <c r="K5" s="26"/>
      <c r="L5" s="25" t="s">
        <v>8</v>
      </c>
    </row>
    <row r="6" spans="1:12" ht="15.75" thickTop="1" x14ac:dyDescent="0.25">
      <c r="A6" s="2" t="s">
        <v>9</v>
      </c>
      <c r="B6" s="2"/>
      <c r="C6" s="2"/>
      <c r="D6" s="2"/>
      <c r="E6" s="2"/>
      <c r="F6" s="8"/>
      <c r="G6" s="9"/>
      <c r="H6" s="8"/>
      <c r="I6" s="9"/>
      <c r="J6" s="8"/>
      <c r="K6" s="9"/>
      <c r="L6" s="10"/>
    </row>
    <row r="7" spans="1:12" x14ac:dyDescent="0.25">
      <c r="A7" s="2"/>
      <c r="B7" s="2" t="s">
        <v>10</v>
      </c>
      <c r="C7" s="2"/>
      <c r="D7" s="2"/>
      <c r="E7" s="2"/>
      <c r="F7" s="8"/>
      <c r="G7" s="9"/>
      <c r="H7" s="8"/>
      <c r="I7" s="9"/>
      <c r="J7" s="8"/>
      <c r="K7" s="9"/>
      <c r="L7" s="10"/>
    </row>
    <row r="8" spans="1:12" x14ac:dyDescent="0.25">
      <c r="A8" s="2"/>
      <c r="B8" s="2"/>
      <c r="C8" s="2" t="s">
        <v>11</v>
      </c>
      <c r="D8" s="2"/>
      <c r="E8" s="2"/>
      <c r="F8" s="8"/>
      <c r="G8" s="9"/>
      <c r="H8" s="8"/>
      <c r="I8" s="9"/>
      <c r="J8" s="8"/>
      <c r="K8" s="9"/>
      <c r="L8" s="10"/>
    </row>
    <row r="9" spans="1:12" x14ac:dyDescent="0.25">
      <c r="A9" s="2"/>
      <c r="B9" s="2"/>
      <c r="C9" s="2"/>
      <c r="D9" s="2" t="s">
        <v>12</v>
      </c>
      <c r="E9" s="2"/>
      <c r="F9" s="8">
        <v>3614.39</v>
      </c>
      <c r="G9" s="9"/>
      <c r="H9" s="8">
        <v>3614.39</v>
      </c>
      <c r="I9" s="9"/>
      <c r="J9" s="8">
        <f>ROUND((F9-H9),5)</f>
        <v>0</v>
      </c>
      <c r="K9" s="9"/>
      <c r="L9" s="10">
        <f>ROUND(IF(F9=0, IF(H9=0, 0, SIGN(-H9)), IF(H9=0, SIGN(F9), (F9-H9)/ABS(H9))),5)</f>
        <v>0</v>
      </c>
    </row>
    <row r="10" spans="1:12" ht="15.75" thickBot="1" x14ac:dyDescent="0.3">
      <c r="A10" s="2"/>
      <c r="B10" s="2"/>
      <c r="C10" s="2"/>
      <c r="D10" s="2" t="s">
        <v>13</v>
      </c>
      <c r="E10" s="2"/>
      <c r="F10" s="11">
        <v>101906.01</v>
      </c>
      <c r="G10" s="9"/>
      <c r="H10" s="11">
        <v>82172.06</v>
      </c>
      <c r="I10" s="9"/>
      <c r="J10" s="11">
        <f>ROUND((F10-H10),5)</f>
        <v>19733.95</v>
      </c>
      <c r="K10" s="9"/>
      <c r="L10" s="12">
        <f>ROUND(IF(F10=0, IF(H10=0, 0, SIGN(-H10)), IF(H10=0, SIGN(F10), (F10-H10)/ABS(H10))),5)</f>
        <v>0.24015</v>
      </c>
    </row>
    <row r="11" spans="1:12" x14ac:dyDescent="0.25">
      <c r="A11" s="2"/>
      <c r="B11" s="2"/>
      <c r="C11" s="2" t="s">
        <v>14</v>
      </c>
      <c r="D11" s="2"/>
      <c r="E11" s="2"/>
      <c r="F11" s="8">
        <f>ROUND(SUM(F8:F10),5)</f>
        <v>105520.4</v>
      </c>
      <c r="G11" s="9"/>
      <c r="H11" s="8">
        <f>ROUND(SUM(H8:H10),5)</f>
        <v>85786.45</v>
      </c>
      <c r="I11" s="9"/>
      <c r="J11" s="8">
        <f>ROUND((F11-H11),5)</f>
        <v>19733.95</v>
      </c>
      <c r="K11" s="9"/>
      <c r="L11" s="10">
        <f>ROUND(IF(F11=0, IF(H11=0, 0, SIGN(-H11)), IF(H11=0, SIGN(F11), (F11-H11)/ABS(H11))),5)</f>
        <v>0.23003999999999999</v>
      </c>
    </row>
    <row r="12" spans="1:12" x14ac:dyDescent="0.25">
      <c r="A12" s="2"/>
      <c r="B12" s="2"/>
      <c r="C12" s="2" t="s">
        <v>15</v>
      </c>
      <c r="D12" s="2"/>
      <c r="E12" s="2"/>
      <c r="F12" s="8"/>
      <c r="G12" s="9"/>
      <c r="H12" s="8"/>
      <c r="I12" s="9"/>
      <c r="J12" s="8"/>
      <c r="K12" s="9"/>
      <c r="L12" s="10"/>
    </row>
    <row r="13" spans="1:12" ht="15.75" thickBot="1" x14ac:dyDescent="0.3">
      <c r="A13" s="2"/>
      <c r="B13" s="2"/>
      <c r="C13" s="2"/>
      <c r="D13" s="2" t="s">
        <v>16</v>
      </c>
      <c r="E13" s="2"/>
      <c r="F13" s="11">
        <v>5465.3</v>
      </c>
      <c r="G13" s="9"/>
      <c r="H13" s="11">
        <v>0</v>
      </c>
      <c r="I13" s="9"/>
      <c r="J13" s="11">
        <f>ROUND((F13-H13),5)</f>
        <v>5465.3</v>
      </c>
      <c r="K13" s="9"/>
      <c r="L13" s="12">
        <f>ROUND(IF(F13=0, IF(H13=0, 0, SIGN(-H13)), IF(H13=0, SIGN(F13), (F13-H13)/ABS(H13))),5)</f>
        <v>1</v>
      </c>
    </row>
    <row r="14" spans="1:12" x14ac:dyDescent="0.25">
      <c r="A14" s="2"/>
      <c r="B14" s="2"/>
      <c r="C14" s="2" t="s">
        <v>17</v>
      </c>
      <c r="D14" s="2"/>
      <c r="E14" s="2"/>
      <c r="F14" s="8">
        <f>ROUND(SUM(F12:F13),5)</f>
        <v>5465.3</v>
      </c>
      <c r="G14" s="9"/>
      <c r="H14" s="8">
        <f>ROUND(SUM(H12:H13),5)</f>
        <v>0</v>
      </c>
      <c r="I14" s="9"/>
      <c r="J14" s="8">
        <f>ROUND((F14-H14),5)</f>
        <v>5465.3</v>
      </c>
      <c r="K14" s="9"/>
      <c r="L14" s="10">
        <f>ROUND(IF(F14=0, IF(H14=0, 0, SIGN(-H14)), IF(H14=0, SIGN(F14), (F14-H14)/ABS(H14))),5)</f>
        <v>1</v>
      </c>
    </row>
    <row r="15" spans="1:12" x14ac:dyDescent="0.25">
      <c r="A15" s="2"/>
      <c r="B15" s="2"/>
      <c r="C15" s="2" t="s">
        <v>18</v>
      </c>
      <c r="D15" s="2"/>
      <c r="E15" s="2"/>
      <c r="F15" s="8"/>
      <c r="G15" s="9"/>
      <c r="H15" s="8"/>
      <c r="I15" s="9"/>
      <c r="J15" s="8"/>
      <c r="K15" s="9"/>
      <c r="L15" s="10"/>
    </row>
    <row r="16" spans="1:12" ht="15.75" thickBot="1" x14ac:dyDescent="0.3">
      <c r="A16" s="2"/>
      <c r="B16" s="2"/>
      <c r="C16" s="2"/>
      <c r="D16" s="2" t="s">
        <v>19</v>
      </c>
      <c r="E16" s="2"/>
      <c r="F16" s="13">
        <v>0</v>
      </c>
      <c r="G16" s="9"/>
      <c r="H16" s="13">
        <v>2460.9</v>
      </c>
      <c r="I16" s="9"/>
      <c r="J16" s="13">
        <f>ROUND((F16-H16),5)</f>
        <v>-2460.9</v>
      </c>
      <c r="K16" s="9"/>
      <c r="L16" s="14">
        <f>ROUND(IF(F16=0, IF(H16=0, 0, SIGN(-H16)), IF(H16=0, SIGN(F16), (F16-H16)/ABS(H16))),5)</f>
        <v>-1</v>
      </c>
    </row>
    <row r="17" spans="1:12" ht="15.75" thickBot="1" x14ac:dyDescent="0.3">
      <c r="A17" s="2"/>
      <c r="B17" s="2"/>
      <c r="C17" s="2" t="s">
        <v>20</v>
      </c>
      <c r="D17" s="2"/>
      <c r="E17" s="2"/>
      <c r="F17" s="15">
        <f>ROUND(SUM(F15:F16),5)</f>
        <v>0</v>
      </c>
      <c r="G17" s="9"/>
      <c r="H17" s="15">
        <f>ROUND(SUM(H15:H16),5)</f>
        <v>2460.9</v>
      </c>
      <c r="I17" s="9"/>
      <c r="J17" s="15">
        <f>ROUND((F17-H17),5)</f>
        <v>-2460.9</v>
      </c>
      <c r="K17" s="9"/>
      <c r="L17" s="16">
        <f>ROUND(IF(F17=0, IF(H17=0, 0, SIGN(-H17)), IF(H17=0, SIGN(F17), (F17-H17)/ABS(H17))),5)</f>
        <v>-1</v>
      </c>
    </row>
    <row r="18" spans="1:12" ht="15.75" thickBot="1" x14ac:dyDescent="0.3">
      <c r="A18" s="2"/>
      <c r="B18" s="2" t="s">
        <v>21</v>
      </c>
      <c r="C18" s="2"/>
      <c r="D18" s="2"/>
      <c r="E18" s="2"/>
      <c r="F18" s="15">
        <f>ROUND(F7+F11+F14+F17,5)</f>
        <v>110985.7</v>
      </c>
      <c r="G18" s="9"/>
      <c r="H18" s="15">
        <f>ROUND(H7+H11+H14+H17,5)</f>
        <v>88247.35</v>
      </c>
      <c r="I18" s="9"/>
      <c r="J18" s="15">
        <f>ROUND((F18-H18),5)</f>
        <v>22738.35</v>
      </c>
      <c r="K18" s="9"/>
      <c r="L18" s="16">
        <f>ROUND(IF(F18=0, IF(H18=0, 0, SIGN(-H18)), IF(H18=0, SIGN(F18), (F18-H18)/ABS(H18))),5)</f>
        <v>0.25767000000000001</v>
      </c>
    </row>
    <row r="19" spans="1:12" s="19" customFormat="1" ht="12" thickBot="1" x14ac:dyDescent="0.25">
      <c r="A19" s="2" t="s">
        <v>22</v>
      </c>
      <c r="B19" s="2"/>
      <c r="C19" s="2"/>
      <c r="D19" s="2"/>
      <c r="E19" s="2"/>
      <c r="F19" s="17">
        <f>ROUND(F6+F18,5)</f>
        <v>110985.7</v>
      </c>
      <c r="G19" s="2"/>
      <c r="H19" s="17">
        <f>ROUND(H6+H18,5)</f>
        <v>88247.35</v>
      </c>
      <c r="I19" s="2"/>
      <c r="J19" s="17">
        <f>ROUND((F19-H19),5)</f>
        <v>22738.35</v>
      </c>
      <c r="K19" s="2"/>
      <c r="L19" s="18">
        <f>ROUND(IF(F19=0, IF(H19=0, 0, SIGN(-H19)), IF(H19=0, SIGN(F19), (F19-H19)/ABS(H19))),5)</f>
        <v>0.25767000000000001</v>
      </c>
    </row>
    <row r="20" spans="1:12" ht="15.75" thickTop="1" x14ac:dyDescent="0.25">
      <c r="A20" s="2" t="s">
        <v>23</v>
      </c>
      <c r="B20" s="2"/>
      <c r="C20" s="2"/>
      <c r="D20" s="2"/>
      <c r="E20" s="2"/>
      <c r="F20" s="8"/>
      <c r="G20" s="9"/>
      <c r="H20" s="8"/>
      <c r="I20" s="9"/>
      <c r="J20" s="8"/>
      <c r="K20" s="9"/>
      <c r="L20" s="10"/>
    </row>
    <row r="21" spans="1:12" x14ac:dyDescent="0.25">
      <c r="A21" s="2"/>
      <c r="B21" s="2" t="s">
        <v>24</v>
      </c>
      <c r="C21" s="2"/>
      <c r="D21" s="2"/>
      <c r="E21" s="2"/>
      <c r="F21" s="8"/>
      <c r="G21" s="9"/>
      <c r="H21" s="8"/>
      <c r="I21" s="9"/>
      <c r="J21" s="8"/>
      <c r="K21" s="9"/>
      <c r="L21" s="10"/>
    </row>
    <row r="22" spans="1:12" x14ac:dyDescent="0.25">
      <c r="A22" s="2"/>
      <c r="B22" s="2"/>
      <c r="C22" s="2" t="s">
        <v>25</v>
      </c>
      <c r="D22" s="2"/>
      <c r="E22" s="2"/>
      <c r="F22" s="8"/>
      <c r="G22" s="9"/>
      <c r="H22" s="8"/>
      <c r="I22" s="9"/>
      <c r="J22" s="8"/>
      <c r="K22" s="9"/>
      <c r="L22" s="10"/>
    </row>
    <row r="23" spans="1:12" x14ac:dyDescent="0.25">
      <c r="A23" s="2"/>
      <c r="B23" s="2"/>
      <c r="C23" s="2"/>
      <c r="D23" s="2" t="s">
        <v>26</v>
      </c>
      <c r="E23" s="2"/>
      <c r="F23" s="8"/>
      <c r="G23" s="9"/>
      <c r="H23" s="8"/>
      <c r="I23" s="9"/>
      <c r="J23" s="8"/>
      <c r="K23" s="9"/>
      <c r="L23" s="10"/>
    </row>
    <row r="24" spans="1:12" ht="15.75" thickBot="1" x14ac:dyDescent="0.3">
      <c r="A24" s="2"/>
      <c r="B24" s="2"/>
      <c r="C24" s="2"/>
      <c r="D24" s="2"/>
      <c r="E24" s="2" t="s">
        <v>26</v>
      </c>
      <c r="F24" s="11">
        <v>7317.72</v>
      </c>
      <c r="G24" s="9"/>
      <c r="H24" s="11">
        <v>8132.33</v>
      </c>
      <c r="I24" s="9"/>
      <c r="J24" s="11">
        <f>ROUND((F24-H24),5)</f>
        <v>-814.61</v>
      </c>
      <c r="K24" s="9"/>
      <c r="L24" s="12">
        <f>ROUND(IF(F24=0, IF(H24=0, 0, SIGN(-H24)), IF(H24=0, SIGN(F24), (F24-H24)/ABS(H24))),5)</f>
        <v>-0.10017</v>
      </c>
    </row>
    <row r="25" spans="1:12" x14ac:dyDescent="0.25">
      <c r="A25" s="2"/>
      <c r="B25" s="2"/>
      <c r="C25" s="2"/>
      <c r="D25" s="2" t="s">
        <v>27</v>
      </c>
      <c r="E25" s="2"/>
      <c r="F25" s="8">
        <f>ROUND(SUM(F23:F24),5)</f>
        <v>7317.72</v>
      </c>
      <c r="G25" s="9"/>
      <c r="H25" s="8">
        <f>ROUND(SUM(H23:H24),5)</f>
        <v>8132.33</v>
      </c>
      <c r="I25" s="9"/>
      <c r="J25" s="8">
        <f>ROUND((F25-H25),5)</f>
        <v>-814.61</v>
      </c>
      <c r="K25" s="9"/>
      <c r="L25" s="10">
        <f>ROUND(IF(F25=0, IF(H25=0, 0, SIGN(-H25)), IF(H25=0, SIGN(F25), (F25-H25)/ABS(H25))),5)</f>
        <v>-0.10017</v>
      </c>
    </row>
    <row r="26" spans="1:12" x14ac:dyDescent="0.25">
      <c r="A26" s="2"/>
      <c r="B26" s="2"/>
      <c r="C26" s="2"/>
      <c r="D26" s="2" t="s">
        <v>28</v>
      </c>
      <c r="E26" s="2"/>
      <c r="F26" s="8"/>
      <c r="G26" s="9"/>
      <c r="H26" s="8"/>
      <c r="I26" s="9"/>
      <c r="J26" s="8"/>
      <c r="K26" s="9"/>
      <c r="L26" s="10"/>
    </row>
    <row r="27" spans="1:12" x14ac:dyDescent="0.25">
      <c r="A27" s="2"/>
      <c r="B27" s="2"/>
      <c r="C27" s="2"/>
      <c r="D27" s="2"/>
      <c r="E27" s="2" t="s">
        <v>29</v>
      </c>
      <c r="F27" s="8">
        <v>399.61</v>
      </c>
      <c r="G27" s="9"/>
      <c r="H27" s="8">
        <v>959.73</v>
      </c>
      <c r="I27" s="9"/>
      <c r="J27" s="8">
        <f>ROUND((F27-H27),5)</f>
        <v>-560.12</v>
      </c>
      <c r="K27" s="9"/>
      <c r="L27" s="10">
        <f>ROUND(IF(F27=0, IF(H27=0, 0, SIGN(-H27)), IF(H27=0, SIGN(F27), (F27-H27)/ABS(H27))),5)</f>
        <v>-0.58362000000000003</v>
      </c>
    </row>
    <row r="28" spans="1:12" x14ac:dyDescent="0.25">
      <c r="A28" s="2"/>
      <c r="B28" s="2"/>
      <c r="C28" s="2"/>
      <c r="D28" s="2"/>
      <c r="E28" s="2" t="s">
        <v>30</v>
      </c>
      <c r="F28" s="8">
        <v>101.87</v>
      </c>
      <c r="G28" s="9"/>
      <c r="H28" s="8">
        <v>0</v>
      </c>
      <c r="I28" s="9"/>
      <c r="J28" s="8">
        <f>ROUND((F28-H28),5)</f>
        <v>101.87</v>
      </c>
      <c r="K28" s="9"/>
      <c r="L28" s="10">
        <f>ROUND(IF(F28=0, IF(H28=0, 0, SIGN(-H28)), IF(H28=0, SIGN(F28), (F28-H28)/ABS(H28))),5)</f>
        <v>1</v>
      </c>
    </row>
    <row r="29" spans="1:12" x14ac:dyDescent="0.25">
      <c r="A29" s="2"/>
      <c r="B29" s="2"/>
      <c r="C29" s="2"/>
      <c r="D29" s="2"/>
      <c r="E29" s="2" t="s">
        <v>31</v>
      </c>
      <c r="F29" s="8">
        <v>214.39</v>
      </c>
      <c r="G29" s="9"/>
      <c r="H29" s="8">
        <v>0</v>
      </c>
      <c r="I29" s="9"/>
      <c r="J29" s="8">
        <f>ROUND((F29-H29),5)</f>
        <v>214.39</v>
      </c>
      <c r="K29" s="9"/>
      <c r="L29" s="10">
        <f>ROUND(IF(F29=0, IF(H29=0, 0, SIGN(-H29)), IF(H29=0, SIGN(F29), (F29-H29)/ABS(H29))),5)</f>
        <v>1</v>
      </c>
    </row>
    <row r="30" spans="1:12" ht="15.75" thickBot="1" x14ac:dyDescent="0.3">
      <c r="A30" s="2"/>
      <c r="B30" s="2"/>
      <c r="C30" s="2"/>
      <c r="D30" s="2"/>
      <c r="E30" s="2" t="s">
        <v>32</v>
      </c>
      <c r="F30" s="13">
        <v>699.98</v>
      </c>
      <c r="G30" s="9"/>
      <c r="H30" s="13">
        <v>0</v>
      </c>
      <c r="I30" s="9"/>
      <c r="J30" s="13">
        <f>ROUND((F30-H30),5)</f>
        <v>699.98</v>
      </c>
      <c r="K30" s="9"/>
      <c r="L30" s="14">
        <f>ROUND(IF(F30=0, IF(H30=0, 0, SIGN(-H30)), IF(H30=0, SIGN(F30), (F30-H30)/ABS(H30))),5)</f>
        <v>1</v>
      </c>
    </row>
    <row r="31" spans="1:12" ht="15.75" thickBot="1" x14ac:dyDescent="0.3">
      <c r="A31" s="2"/>
      <c r="B31" s="2"/>
      <c r="C31" s="2"/>
      <c r="D31" s="2" t="s">
        <v>33</v>
      </c>
      <c r="E31" s="2"/>
      <c r="F31" s="15">
        <f>ROUND(SUM(F26:F30),5)</f>
        <v>1415.85</v>
      </c>
      <c r="G31" s="9"/>
      <c r="H31" s="15">
        <f>ROUND(SUM(H26:H30),5)</f>
        <v>959.73</v>
      </c>
      <c r="I31" s="9"/>
      <c r="J31" s="15">
        <f>ROUND((F31-H31),5)</f>
        <v>456.12</v>
      </c>
      <c r="K31" s="9"/>
      <c r="L31" s="16">
        <f>ROUND(IF(F31=0, IF(H31=0, 0, SIGN(-H31)), IF(H31=0, SIGN(F31), (F31-H31)/ABS(H31))),5)</f>
        <v>0.47526000000000002</v>
      </c>
    </row>
    <row r="32" spans="1:12" ht="15.75" thickBot="1" x14ac:dyDescent="0.3">
      <c r="A32" s="2"/>
      <c r="B32" s="2"/>
      <c r="C32" s="2" t="s">
        <v>34</v>
      </c>
      <c r="D32" s="2"/>
      <c r="E32" s="2"/>
      <c r="F32" s="20">
        <f>ROUND(F22+F25+F31,5)</f>
        <v>8733.57</v>
      </c>
      <c r="G32" s="9"/>
      <c r="H32" s="20">
        <f>ROUND(H22+H25+H31,5)</f>
        <v>9092.06</v>
      </c>
      <c r="I32" s="9"/>
      <c r="J32" s="20">
        <f>ROUND((F32-H32),5)</f>
        <v>-358.49</v>
      </c>
      <c r="K32" s="9"/>
      <c r="L32" s="21">
        <f>ROUND(IF(F32=0, IF(H32=0, 0, SIGN(-H32)), IF(H32=0, SIGN(F32), (F32-H32)/ABS(H32))),5)</f>
        <v>-3.943E-2</v>
      </c>
    </row>
    <row r="33" spans="1:12" x14ac:dyDescent="0.25">
      <c r="A33" s="2"/>
      <c r="B33" s="2" t="s">
        <v>35</v>
      </c>
      <c r="C33" s="2"/>
      <c r="D33" s="2"/>
      <c r="E33" s="2"/>
      <c r="F33" s="8">
        <f>ROUND(F21+F32,5)</f>
        <v>8733.57</v>
      </c>
      <c r="G33" s="9"/>
      <c r="H33" s="8">
        <f>ROUND(H21+H32,5)</f>
        <v>9092.06</v>
      </c>
      <c r="I33" s="9"/>
      <c r="J33" s="8">
        <f>ROUND((F33-H33),5)</f>
        <v>-358.49</v>
      </c>
      <c r="K33" s="9"/>
      <c r="L33" s="10">
        <f>ROUND(IF(F33=0, IF(H33=0, 0, SIGN(-H33)), IF(H33=0, SIGN(F33), (F33-H33)/ABS(H33))),5)</f>
        <v>-3.943E-2</v>
      </c>
    </row>
    <row r="34" spans="1:12" x14ac:dyDescent="0.25">
      <c r="A34" s="2"/>
      <c r="B34" s="2" t="s">
        <v>36</v>
      </c>
      <c r="C34" s="2"/>
      <c r="D34" s="2"/>
      <c r="E34" s="2"/>
      <c r="F34" s="8"/>
      <c r="G34" s="9"/>
      <c r="H34" s="8"/>
      <c r="I34" s="9"/>
      <c r="J34" s="8"/>
      <c r="K34" s="9"/>
      <c r="L34" s="10"/>
    </row>
    <row r="35" spans="1:12" x14ac:dyDescent="0.25">
      <c r="A35" s="2"/>
      <c r="B35" s="2"/>
      <c r="C35" s="2" t="s">
        <v>37</v>
      </c>
      <c r="D35" s="2"/>
      <c r="E35" s="2"/>
      <c r="F35" s="8">
        <v>40168.18</v>
      </c>
      <c r="G35" s="9"/>
      <c r="H35" s="8">
        <v>40168.18</v>
      </c>
      <c r="I35" s="9"/>
      <c r="J35" s="8">
        <f>ROUND((F35-H35),5)</f>
        <v>0</v>
      </c>
      <c r="K35" s="9"/>
      <c r="L35" s="10">
        <f>ROUND(IF(F35=0, IF(H35=0, 0, SIGN(-H35)), IF(H35=0, SIGN(F35), (F35-H35)/ABS(H35))),5)</f>
        <v>0</v>
      </c>
    </row>
    <row r="36" spans="1:12" x14ac:dyDescent="0.25">
      <c r="A36" s="2"/>
      <c r="B36" s="2"/>
      <c r="C36" s="2" t="s">
        <v>38</v>
      </c>
      <c r="D36" s="2"/>
      <c r="E36" s="2"/>
      <c r="F36" s="8">
        <v>50451.79</v>
      </c>
      <c r="G36" s="9"/>
      <c r="H36" s="8">
        <v>50451.79</v>
      </c>
      <c r="I36" s="9"/>
      <c r="J36" s="8">
        <f>ROUND((F36-H36),5)</f>
        <v>0</v>
      </c>
      <c r="K36" s="9"/>
      <c r="L36" s="10">
        <f>ROUND(IF(F36=0, IF(H36=0, 0, SIGN(-H36)), IF(H36=0, SIGN(F36), (F36-H36)/ABS(H36))),5)</f>
        <v>0</v>
      </c>
    </row>
    <row r="37" spans="1:12" x14ac:dyDescent="0.25">
      <c r="A37" s="2"/>
      <c r="B37" s="2"/>
      <c r="C37" s="2" t="s">
        <v>39</v>
      </c>
      <c r="D37" s="2"/>
      <c r="E37" s="2"/>
      <c r="F37" s="8">
        <v>4902.18</v>
      </c>
      <c r="G37" s="9"/>
      <c r="H37" s="8">
        <v>4902.18</v>
      </c>
      <c r="I37" s="9"/>
      <c r="J37" s="8">
        <f>ROUND((F37-H37),5)</f>
        <v>0</v>
      </c>
      <c r="K37" s="9"/>
      <c r="L37" s="10">
        <f>ROUND(IF(F37=0, IF(H37=0, 0, SIGN(-H37)), IF(H37=0, SIGN(F37), (F37-H37)/ABS(H37))),5)</f>
        <v>0</v>
      </c>
    </row>
    <row r="38" spans="1:12" x14ac:dyDescent="0.25">
      <c r="A38" s="2"/>
      <c r="B38" s="2"/>
      <c r="C38" s="2" t="s">
        <v>40</v>
      </c>
      <c r="D38" s="2"/>
      <c r="E38" s="2"/>
      <c r="F38" s="8">
        <v>-18231.77</v>
      </c>
      <c r="G38" s="9"/>
      <c r="H38" s="8">
        <v>-25432.14</v>
      </c>
      <c r="I38" s="9"/>
      <c r="J38" s="8">
        <f>ROUND((F38-H38),5)</f>
        <v>7200.37</v>
      </c>
      <c r="K38" s="9"/>
      <c r="L38" s="10">
        <f>ROUND(IF(F38=0, IF(H38=0, 0, SIGN(-H38)), IF(H38=0, SIGN(F38), (F38-H38)/ABS(H38))),5)</f>
        <v>0.28311999999999998</v>
      </c>
    </row>
    <row r="39" spans="1:12" ht="15.75" thickBot="1" x14ac:dyDescent="0.3">
      <c r="A39" s="2"/>
      <c r="B39" s="2"/>
      <c r="C39" s="2" t="s">
        <v>41</v>
      </c>
      <c r="D39" s="2"/>
      <c r="E39" s="2"/>
      <c r="F39" s="13">
        <v>24961.75</v>
      </c>
      <c r="G39" s="9"/>
      <c r="H39" s="13">
        <v>9065.2800000000007</v>
      </c>
      <c r="I39" s="9"/>
      <c r="J39" s="13">
        <f>ROUND((F39-H39),5)</f>
        <v>15896.47</v>
      </c>
      <c r="K39" s="9"/>
      <c r="L39" s="14">
        <f>ROUND(IF(F39=0, IF(H39=0, 0, SIGN(-H39)), IF(H39=0, SIGN(F39), (F39-H39)/ABS(H39))),5)</f>
        <v>1.75356</v>
      </c>
    </row>
    <row r="40" spans="1:12" ht="15.75" thickBot="1" x14ac:dyDescent="0.3">
      <c r="A40" s="2"/>
      <c r="B40" s="2" t="s">
        <v>42</v>
      </c>
      <c r="C40" s="2"/>
      <c r="D40" s="2"/>
      <c r="E40" s="2"/>
      <c r="F40" s="15">
        <f>ROUND(SUM(F34:F39),5)</f>
        <v>102252.13</v>
      </c>
      <c r="G40" s="9"/>
      <c r="H40" s="15">
        <f>ROUND(SUM(H34:H39),5)</f>
        <v>79155.289999999994</v>
      </c>
      <c r="I40" s="9"/>
      <c r="J40" s="15">
        <f>ROUND((F40-H40),5)</f>
        <v>23096.84</v>
      </c>
      <c r="K40" s="9"/>
      <c r="L40" s="16">
        <f>ROUND(IF(F40=0, IF(H40=0, 0, SIGN(-H40)), IF(H40=0, SIGN(F40), (F40-H40)/ABS(H40))),5)</f>
        <v>0.29178999999999999</v>
      </c>
    </row>
    <row r="41" spans="1:12" s="19" customFormat="1" ht="12" thickBot="1" x14ac:dyDescent="0.25">
      <c r="A41" s="2" t="s">
        <v>43</v>
      </c>
      <c r="B41" s="2"/>
      <c r="C41" s="2"/>
      <c r="D41" s="2"/>
      <c r="E41" s="2"/>
      <c r="F41" s="17">
        <f>ROUND(F20+F33+F40,5)</f>
        <v>110985.7</v>
      </c>
      <c r="G41" s="2"/>
      <c r="H41" s="17">
        <f>ROUND(H20+H33+H40,5)</f>
        <v>88247.35</v>
      </c>
      <c r="I41" s="2"/>
      <c r="J41" s="17">
        <f>ROUND((F41-H41),5)</f>
        <v>22738.35</v>
      </c>
      <c r="K41" s="2"/>
      <c r="L41" s="18">
        <f>ROUND(IF(F41=0, IF(H41=0, 0, SIGN(-H41)), IF(H41=0, SIGN(F41), (F41-H41)/ABS(H41))),5)</f>
        <v>0.25767000000000001</v>
      </c>
    </row>
    <row r="42" spans="1:12" ht="15.75" thickTop="1" x14ac:dyDescent="0.25"/>
  </sheetData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Dankucera</dc:creator>
  <cp:lastModifiedBy>Dankucera</cp:lastModifiedBy>
  <dcterms:created xsi:type="dcterms:W3CDTF">2021-10-25T18:22:54Z</dcterms:created>
  <dcterms:modified xsi:type="dcterms:W3CDTF">2021-10-25T18:23:56Z</dcterms:modified>
</cp:coreProperties>
</file>